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<sst xmlns="http://schemas.openxmlformats.org/spreadsheetml/2006/main" count="67" uniqueCount="55">
  <si>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</si>
  <si>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</si>
  <si>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</si>
  <si>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</si>
  <si>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</si>
  <si>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</si>
  <si>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</si>
  <si>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</si>
  <si>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</si>
  <si>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</si>
  <si>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</si>
  <si>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</si>
  <si>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</si>
  <si>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</si>
  <si>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</si>
  <si>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</si>
  <si>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</si>
  <si>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</si>
  <si>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</si>
  <si>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</si>
  <si>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</si>
  <si>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</si>
  <si>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</si>
  <si>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</si>
  <si>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</si>
  <si>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</si>
  <si>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</si>
  <si>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</si>
  <si>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</si>
  <si>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</si>
  <si>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</si>
  <si>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</si>
  <si>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</si>
  <si>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</si>
  <si>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</si>
  <si>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</si>
  <si>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</si>
  <si>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</si>
  <si>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</si>
  <si>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</si>
  <si>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</si>
  <si>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</si>
  <si>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</si>
  <si>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</si>
  <si>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</si>
  <si>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</si>
  <si>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</si>
  <si>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</si>
  <si>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</si>
  <si>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</si>
  <si>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Ком. Белова дом №3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</si>
  <si>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5302</t>
    </r>
  </si>
  <si>
    <t>1,20 руб/кв.м.  х 5302</t>
  </si>
  <si>
    <t>16,63 руб/кв.м.  х 5302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</si>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</sst>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E3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6.1406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51</v>
      </c>
      <c r="D8" s="13">
        <f>1.57*G9</f>
        <v>8324.140000000001</v>
      </c>
      <c r="E8" s="6"/>
      <c r="F8" s="7" t="s">
        <v>10</v>
      </c>
      <c r="G8" s="13">
        <f>D11</f>
        <v>102858.79999999999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16.63*G9</f>
        <v>88172.26</v>
      </c>
      <c r="E9" s="6"/>
      <c r="F9" s="7" t="s">
        <v>16</v>
      </c>
      <c r="G9" s="12">
        <v>5302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52</v>
      </c>
      <c r="D10" s="13">
        <f>1.2*G9</f>
        <v>6362.4</v>
      </c>
      <c r="E10" s="6"/>
      <c r="F10" s="7" t="s">
        <v>20</v>
      </c>
      <c r="G10" s="11">
        <f>G8/G9</f>
        <v>19.4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102858.79999999999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7">
      <selection activeCell="D18" sqref="D18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6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0.5800000000000001</v>
      </c>
      <c r="D5" s="21">
        <f>C5*Расчет!$G$9</f>
        <v>3075.1600000000003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f>SUM(C7:C10)</f>
        <v>5.79</v>
      </c>
      <c r="D6" s="21">
        <f>C6*Расчет!$G$9</f>
        <v>30698.58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0.17</v>
      </c>
      <c r="D7" s="26">
        <f>C7*Расчет!$G$9</f>
        <v>901.34</v>
      </c>
      <c r="E7" s="24" t="s">
        <v>18</v>
      </c>
    </row>
    <row r="8" spans="1:5" ht="30">
      <c r="A8" s="23" t="s">
        <v>30</v>
      </c>
      <c r="B8" s="24" t="s">
        <v>31</v>
      </c>
      <c r="C8" s="27">
        <v>4.6</v>
      </c>
      <c r="D8" s="26">
        <f>C8*Расчет!$G$9</f>
        <v>24389.199999999997</v>
      </c>
      <c r="E8" s="24" t="s">
        <v>18</v>
      </c>
    </row>
    <row r="9" spans="1:7" ht="17.25" customHeight="1">
      <c r="A9" s="23" t="s">
        <v>32</v>
      </c>
      <c r="B9" s="24" t="s">
        <v>33</v>
      </c>
      <c r="C9" s="25">
        <v>0.48</v>
      </c>
      <c r="D9" s="26">
        <f>C9*Расчет!$G$9</f>
        <v>2544.96</v>
      </c>
      <c r="E9" s="24" t="s">
        <v>18</v>
      </c>
      <c r="G9" s="22"/>
    </row>
    <row r="10" spans="1:5" ht="21.75" customHeight="1">
      <c r="A10" s="23" t="s">
        <v>34</v>
      </c>
      <c r="B10" s="24" t="s">
        <v>35</v>
      </c>
      <c r="C10" s="25">
        <v>0.54</v>
      </c>
      <c r="D10" s="26">
        <f>C10*Расчет!$G$9</f>
        <v>2863.0800000000004</v>
      </c>
      <c r="E10" s="24" t="s">
        <v>18</v>
      </c>
    </row>
    <row r="11" spans="1:7" s="22" customFormat="1" ht="21.75" customHeight="1">
      <c r="A11" s="18">
        <v>3</v>
      </c>
      <c r="B11" s="19" t="s">
        <v>36</v>
      </c>
      <c r="C11" s="20">
        <f>SUM(C12:C15)</f>
        <v>10.259999999999998</v>
      </c>
      <c r="D11" s="21">
        <f>C11*Расчет!$G$9</f>
        <v>54398.51999999999</v>
      </c>
      <c r="E11" s="19" t="s">
        <v>18</v>
      </c>
      <c r="G11" s="14"/>
    </row>
    <row r="12" spans="1:7" ht="18" customHeight="1">
      <c r="A12" s="23" t="s">
        <v>37</v>
      </c>
      <c r="B12" s="24" t="s">
        <v>14</v>
      </c>
      <c r="C12" s="25">
        <v>4.77</v>
      </c>
      <c r="D12" s="26">
        <f>C12*Расчет!$G$9</f>
        <v>25290.539999999997</v>
      </c>
      <c r="E12" s="24" t="s">
        <v>18</v>
      </c>
      <c r="G12" s="22"/>
    </row>
    <row r="13" spans="1:7" ht="45">
      <c r="A13" s="23" t="s">
        <v>38</v>
      </c>
      <c r="B13" s="24" t="s">
        <v>39</v>
      </c>
      <c r="C13" s="27">
        <v>4.26</v>
      </c>
      <c r="D13" s="26">
        <f>C13*Расчет!$G$9</f>
        <v>22586.52</v>
      </c>
      <c r="E13" s="24" t="s">
        <v>18</v>
      </c>
      <c r="G13" s="22"/>
    </row>
    <row r="14" spans="1:7" ht="30">
      <c r="A14" s="23" t="s">
        <v>40</v>
      </c>
      <c r="B14" s="24" t="s">
        <v>41</v>
      </c>
      <c r="C14" s="25">
        <v>0.2</v>
      </c>
      <c r="D14" s="26">
        <f>C14*Расчет!$G$9</f>
        <v>1060.4</v>
      </c>
      <c r="E14" s="24" t="s">
        <v>18</v>
      </c>
      <c r="G14" s="22"/>
    </row>
    <row r="15" spans="1:5" ht="18" customHeight="1">
      <c r="A15" s="23" t="s">
        <v>42</v>
      </c>
      <c r="B15" s="24" t="s">
        <v>43</v>
      </c>
      <c r="C15" s="25">
        <v>1.03</v>
      </c>
      <c r="D15" s="26">
        <f>C15*Расчет!$G$9</f>
        <v>5461.06</v>
      </c>
      <c r="E15" s="24" t="s">
        <v>18</v>
      </c>
    </row>
    <row r="16" spans="1:7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8324.140000000001</v>
      </c>
      <c r="E16" s="19" t="s">
        <v>45</v>
      </c>
      <c r="G16" s="14"/>
    </row>
    <row r="17" spans="1:7" s="22" customFormat="1" ht="15" customHeight="1">
      <c r="A17" s="18">
        <v>5</v>
      </c>
      <c r="B17" s="19" t="s">
        <v>46</v>
      </c>
      <c r="C17" s="20">
        <v>1.2</v>
      </c>
      <c r="D17" s="21">
        <f>C17*Расчет!$G$9</f>
        <v>6362.4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8">
        <f>C5+C6+C11+C16+C17</f>
        <v>19.4</v>
      </c>
      <c r="D18" s="21">
        <f>D5+D6+D11+D16+D17</f>
        <v>102858.79999999999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2023-05-15T06:52:53Z</dcterms:modified>
  <cp:category/>
  <cp:version/>
  <cp:contentType/>
  <cp:contentStatus/>
</cp:coreProperties>
</file>